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filterPrivacy="1" defaultThemeVersion="124226"/>
  <xr:revisionPtr revIDLastSave="0" documentId="13_ncr:1_{357E9CA3-A84F-497B-83FC-EE9C7319B879}" xr6:coauthVersionLast="47" xr6:coauthVersionMax="47" xr10:uidLastSave="{00000000-0000-0000-0000-000000000000}"/>
  <bookViews>
    <workbookView xWindow="-108" yWindow="-108" windowWidth="23256" windowHeight="12576" xr2:uid="{00000000-000D-0000-FFFF-FFFF00000000}"/>
  </bookViews>
  <sheets>
    <sheet name="List1" sheetId="1" r:id="rId1"/>
    <sheet name="List2" sheetId="2" r:id="rId2"/>
  </sheets>
  <definedNames>
    <definedName name="_xlnm.Print_Area" localSheetId="0">List1!$A$1:$F$83</definedName>
  </definedNames>
  <calcPr calcId="191029"/>
</workbook>
</file>

<file path=xl/calcChain.xml><?xml version="1.0" encoding="utf-8"?>
<calcChain xmlns="http://schemas.openxmlformats.org/spreadsheetml/2006/main">
  <c r="F62" i="1" l="1"/>
  <c r="F63" i="1" s="1"/>
  <c r="F4" i="2"/>
  <c r="F5" i="2" s="1"/>
  <c r="F57" i="1" l="1"/>
  <c r="F31" i="1"/>
  <c r="F48" i="1"/>
  <c r="F60" i="1"/>
  <c r="F59" i="1"/>
  <c r="F58" i="1"/>
  <c r="F52" i="1"/>
  <c r="F50" i="1"/>
  <c r="F49" i="1"/>
  <c r="F53" i="1" s="1"/>
  <c r="F42" i="1"/>
  <c r="F37" i="1"/>
  <c r="F38" i="1" s="1"/>
  <c r="F70" i="1" s="1"/>
  <c r="F33" i="1"/>
  <c r="F32" i="1"/>
  <c r="F30" i="1"/>
  <c r="F29" i="1"/>
  <c r="F28" i="1"/>
  <c r="F27" i="1"/>
  <c r="F26" i="1"/>
  <c r="F25" i="1"/>
  <c r="F24" i="1"/>
  <c r="F23" i="1"/>
  <c r="F22" i="1"/>
  <c r="F21" i="1"/>
  <c r="F17" i="1"/>
  <c r="F16" i="1"/>
  <c r="F15" i="1"/>
  <c r="F14" i="1"/>
  <c r="F13" i="1"/>
  <c r="F12" i="1"/>
  <c r="F11" i="1"/>
  <c r="F10" i="1"/>
  <c r="F7" i="1"/>
  <c r="F6" i="1"/>
  <c r="F5" i="1"/>
  <c r="F73" i="1" l="1"/>
  <c r="F43" i="1"/>
  <c r="F71" i="1" s="1"/>
  <c r="F72" i="1"/>
  <c r="F8" i="1"/>
  <c r="F9" i="1"/>
  <c r="F34" i="1"/>
  <c r="F69" i="1" s="1"/>
  <c r="F18" i="1" l="1"/>
  <c r="F68" i="1" s="1"/>
  <c r="C74" i="1" s="1"/>
  <c r="C75" i="1" l="1"/>
  <c r="C76" i="1" s="1"/>
</calcChain>
</file>

<file path=xl/sharedStrings.xml><?xml version="1.0" encoding="utf-8"?>
<sst xmlns="http://schemas.openxmlformats.org/spreadsheetml/2006/main" count="157" uniqueCount="107">
  <si>
    <t>BR.</t>
  </si>
  <si>
    <t>OPIS RADA</t>
  </si>
  <si>
    <t>J.M.</t>
  </si>
  <si>
    <t>KOLIČINA</t>
  </si>
  <si>
    <t>UKUPNO</t>
  </si>
  <si>
    <t>A</t>
  </si>
  <si>
    <t xml:space="preserve"> PRIPREMNI RADOVI</t>
  </si>
  <si>
    <t>Uređenje gradilišta
Krčenje gradilišta, dobava, dovoz i postavljanje u pogonsko stanje, te demontiranje i odvoz svih uređaja, pribora, strojeva i transportnih sredstava, oplata, ukrućenja, uređaja opskrbe i prostorija potrebnih za smještaj i izvođenje radova.
Pozicijom je obuhvaćeno i uspostavljanje prvobitnog stanja i obnavljanje svih korištenih površina i puteva, saniranje nastalih oštećenja na površinama korištenim za rad i/ili skladištenje materijala, zatim priključci za vodu i struju za potrebe gradilišta.
Obračun po m' trase.</t>
  </si>
  <si>
    <t>m'</t>
  </si>
  <si>
    <t>Ploča sa obveznim znakovima
Izrada, dobava i postavljanje ploče sa obveznim znakovima za privremena gradilišta. Skupna ploča se izrađuje u veličini 940 x 800 mm.
Obračun po komadu.</t>
  </si>
  <si>
    <t>kom</t>
  </si>
  <si>
    <t>m3</t>
  </si>
  <si>
    <t>Kolni prijelazi
Stavka obuhvaća dobavu materijala i izradu kolnih prijelaza preko rovova za nesmetano odvijanje prometa na mjestima gdje je to moguće. Prijelazi se izvode iz čeličnih ploča s potrebnim ukrućenjima i zaštitnim ogradama. Predviđeno višekratno korištenje. Premještanje prijelaza uračunati u pripremne radove.
Obračun po komadu izvedenog prijelaza.
Kolni prijelaz - most širine 3 m</t>
  </si>
  <si>
    <t>Pješački prijelazi
Stavka obuhvaća dobavu materijala i izradu pješačkih prijelaza preko rovova za nesmetano odvijanje pješačkog prometa na mjestima gdje je to moguće. Prijelazi se izvode iz čeličnih ploča s potrebnim ukrućenjima i zaštitnim ogradama. Predviđeno višekratno korištenje. Premještanje prijelaza uračunati u pripremne radove.
Obračun po komadu izvedenog prijelaza.
Pješački prijelaz - most širine 1 m</t>
  </si>
  <si>
    <t>Uklanjanje drveća, panjeva i korijena Ø 10-30 cm s odsijecanjem grana na dužine pogodne za prijevoz, čišćenje, prijevoz i deponiranje na odlagalište do udaljenost 15 km. Uklanjanje drveća odobrava Investitor i nadzorni inženjer.
Obračun po komadu</t>
  </si>
  <si>
    <t>Uklanjanje drveća, panjeva i korijena Ø &gt;30 cm s odsijecanjem grana na dužine pogodne za prijevoz, čišćenje, prijevoz i deponiranje na odlagalište do udaljenost 15 km. Uklanjanje drveća odobrava Investitor i nadzorni inženjer.
Obračun po komadu</t>
  </si>
  <si>
    <t>Krčenje grmlja
Uklanjanje grmlja, šiblja, drveća, panjeva i korijena do Ø 10 cm s odsijecanjem grana na dužine pogodne za prijevoz, čišćenje, prijevoz i deponiranje na odlagalište do udaljenost 15 km. 
Obračun po m2.</t>
  </si>
  <si>
    <t>m2</t>
  </si>
  <si>
    <t>Izrada fotodokumentacije
karakterističnih detalja na trasi koji se ruše/obnavljaju prilikom izvođenja radova ili specifičnih detalja izvedbe na samoj sanitarnoj kanalizaciji. Fotodokumentaciju je potrebno izraditi na trasi kolektora uz okućnice, potporne ili ograde zidove, križanja s postojećim instalacijama, te izvedbu prelaganja istih.
Obračun komplet.</t>
  </si>
  <si>
    <t>kompl.</t>
  </si>
  <si>
    <t>Održavanje cestovne površine do sanacije
Ova stavka obuhvaća održavanje cestovne površine nasipavanjem kamenog materijala i poravnanjem na dijelu zatrpanog rova do obnavljanja javnih prometnih površina. (predvidivo u slučaju oštećenja kolnika.
Obračun po m2</t>
  </si>
  <si>
    <t>B</t>
  </si>
  <si>
    <t>ZEMLJANI RADOVI</t>
  </si>
  <si>
    <t>B1</t>
  </si>
  <si>
    <t xml:space="preserve">Strojno rezanje postojećeg asfaltnog kolnika
Stavka obuhvaća strojno rezanje postojećeg asfaltnog kolnika, bez obzira na debljinu, 25 cm šire od širine rova, s obje strane rova, te prethodno obilježavanje potrebne širine rova. Uključen sav potreban rad, materijal i pomoćna sredstva te transporti za izvedbu stavke. 
Obračun po m' izvedenih radova. </t>
  </si>
  <si>
    <t>B2</t>
  </si>
  <si>
    <t>B3</t>
  </si>
  <si>
    <t>B4</t>
  </si>
  <si>
    <t>B5</t>
  </si>
  <si>
    <t>Odvoz asfalta
Potpuno s utovarom i istovarom, na deponiju udaljenu do 10 km, uključena i evenutalna cijena prihvata mateijala na odlagalištu. Obuhvaćen sav potreban rad, materijal, pomoćna sredstva i transporti za izvedbu stavke. Prihvat na deponiji obračunat prema računu ispostavljenom od nadležne ustanove. 
Obračun po m3.</t>
  </si>
  <si>
    <t>B7</t>
  </si>
  <si>
    <t>B8</t>
  </si>
  <si>
    <t>B9</t>
  </si>
  <si>
    <t>B10</t>
  </si>
  <si>
    <t>B11</t>
  </si>
  <si>
    <t>B12</t>
  </si>
  <si>
    <t>B13</t>
  </si>
  <si>
    <t xml:space="preserve">Ispitivanje zbijenosti rova 
Ispitivanje tražene zbijenosti rova kružnom pločom promjera 300 mm na svakih 250 m' rova i  kod svakog okna. 
Obračun po komadu izvršenog ispitivanja. </t>
  </si>
  <si>
    <t>Odvoz suvišnog i neuporabivog materijala
Potpuno s utovarom i istovarom, te planiranjem, na deponiju udaljenu do 10 km, uključena i evenutalna cijena prihvata mateijala na odlagalištu. Obuhvaćen sav potreban rad, materijal, pomoćna sredstva i transporti za izvedbu stavke. Prihvat na deponiji obračunat prema računu ispostavljenom od nadležne ustanove. Uračunati i rastersitost materijala.
Obračun po m3 zbijenog materijala.</t>
  </si>
  <si>
    <t>C</t>
  </si>
  <si>
    <t>RADOVI U PODZEMNOJ VODI</t>
  </si>
  <si>
    <t>C1</t>
  </si>
  <si>
    <t>Troškovi crpljenja podzemne vode iz rova
Ovom stavkom predviđa se crpljenje manjih količina podzemnih voda  koje bi se mogle pojaviti  uslijed oscilacija razine podzemnih voda u toku izvođenja radova. Izvođač predviđa i nudi trajanje crpljenja podzemne vode za vrijeme izvođenja radova. 
Za crpljenje vode predviđa se  mobilna crpka min.snage 2,5 kW.
Obračun po satima stvarnog crpljenja.</t>
  </si>
  <si>
    <t>sati</t>
  </si>
  <si>
    <t>D</t>
  </si>
  <si>
    <t>TESARSKI RADOVI</t>
  </si>
  <si>
    <t>D1</t>
  </si>
  <si>
    <t>velikoplošne talpe</t>
  </si>
  <si>
    <t>TESARSKI RADOVI UKUPNO [KN]:</t>
  </si>
  <si>
    <t>E</t>
  </si>
  <si>
    <t>MONTERSKI RADOVI</t>
  </si>
  <si>
    <t>E1</t>
  </si>
  <si>
    <t>Gravitacijske kanalizacijske cijevi
Stavka uključuje nabavu, dopremu, deponiranje pokraj rova i ugradnju - polaganje u rov na pripremljenu pješčanu posteljicu  gravitacijskih kanalizacijskih cijevi. U cijenu uključen utovar, transport, strojni i ljudski rad, spojevi cijev na cijev i cijev na okno. Cijevi se moraju polagati točno prema projektu i predviđenom padu nivelete.</t>
  </si>
  <si>
    <t>Nosivost 400 kN</t>
  </si>
  <si>
    <t>F</t>
  </si>
  <si>
    <t>OSTALI RADOVI</t>
  </si>
  <si>
    <t>F1</t>
  </si>
  <si>
    <t>Zaštita instalacija pri križanjima
Stavka obuhvaća osiguranje i zaštitu postojećih vodovodnih, EKI i elektroinstalacija sukladno posebnim uvjetima nadležnog tijela.  Sva eventualna oštećenja zbog neprimjenjene zaštite i nestručnog rada past će na teret izvoditelja radova. 
Za cjevovode i kablove postupati prema tipskim detaljima i propisima za instalacije. Za približavanje stupovima javne rasvjete i NN mreže na manje od 1 m radove izvesti bušenjem. 
Jedinična cijena stavke uključuje sav potreban rad, materijal i transporte za kompletnu izvedbu stavke.  
Obračun po komplet izvedenom križanju.</t>
  </si>
  <si>
    <t>Plinovod</t>
  </si>
  <si>
    <t>Elektroinstalacije</t>
  </si>
  <si>
    <t>EKI</t>
  </si>
  <si>
    <t>Vodovod</t>
  </si>
  <si>
    <t>F2</t>
  </si>
  <si>
    <t>komplet</t>
  </si>
  <si>
    <t>Osiguranje prometa
Stavka obuhvaća izradu projekta privremene regulacije prometa na dionicama prometnica gdje se izvode rovovi za kanale,u skladu s uvetima nadležnog MUP-a i komunalnog poduzeća. Obuhvaćeno je i ishođenje suglasnosti, nabava i postavljanje sve potrebne horizontalne i vertikalne signalizacije te regulacije prometa za vijeme izvođenja radova.
Obračun po kompletu.</t>
  </si>
  <si>
    <t>Utvrđivanje položaja podzemnih instalacija
Lociranje i označavanje točne pozicije postojećih podzemnih instalacija (HEP, TK kablovi, vodovod, plinovod, kanalizaciju i sl.). Na temelju podataka odgovornih osoba nadležnih službi, odnosno, tvrtki i podataka dobivenih probnim iskopima. Podatke treba unijeti u geodetsku snimku postojećeg stanja, kao bitne podloge za naknadno iskolčenje kanalizacije. Radove izvoditi uz prisustvo predstavnika nadležnih poduzeća. Tijekom izvođenja radova osobitu pažnju posvetiti postojećim instalacijama da ne dođe do oštećenja istih.
Izvođač je dužan prije početka gradnje poslati službeni poziv vlasnicima postojećih instalacija na lokaciji u svrhu obilježavanja istih te provjere ključnih točaka. 
Obračun po kompletu</t>
  </si>
  <si>
    <t>Iskop probnih rovova
Dimenzije rovova 0,6 x 2x 1,5 m = 1,8 m3
Ručni iskop probnih rovova  za utvrđivanje točnog položaja i dubina postojećih instalacija. Uključeno je zatrpavanje istih nakon sondiranja instalacija. Ukupno 4 komada.
Obračun po komadu.</t>
  </si>
  <si>
    <t>Rušenje  postojećih zacijevljenja DN 800
Obračun po m' zacijevljenja.</t>
  </si>
  <si>
    <t xml:space="preserve">Strojni iskop rova za polaganje cjevovoda - do 3 m dubine
Strojni iskop rova u tlu C kategorije, dubine i širine rovova prema normalnom profilu, uzdužnom profilu i detalju rova. Uključeno i proširenje odnosno produbljenje kanala na mjestima okana te planiranje dna kanala. Materijal potreban za zatrpavanje se odlaže sa strane, višak odvozi na deponiju. Evenutalna oštećenja zbog neprimjerene zaštite i nestručnog rada idu na teret izvoditelja radova. Dno kanala isplanirati s točnošću +/-2 cm.  
Obračun po m3 iskopanog materijala. </t>
  </si>
  <si>
    <t xml:space="preserve">Ručni iskop rova za polaganje cjevovoda 
Ručni iskop rova u tlu C kategorije, oko postojećih instalacija, dubine i širine rova prema normalnom i uzdužnom profilu te detalju rova. Eventualna oštećenja zbog neprimjerene zaštite i nestručnog rada idu na teret izvoditelja radova. Uključeno i planiranje dna kanala s točnošću +/- 2 cm. Predvidiva količina ručnog iskopa je 5 % od ukupne količina iskopa. 
Obračun po m3 iskopanog materijala. </t>
  </si>
  <si>
    <t>Zaštitni zasip cijevi
Dobava, doprema i polaganje u rov prirodnog pijeska ili drobljenog kamena 0-16 mm koji će se ugrađivati kao obloga i zaštita cijevi debljine min 30 cm iznad tjemena cijevi. Spojna mjesta ostaviti slobodna dok se ne izvrši tlačna proba. Zasip izvesti prema HRN EN 1610:2002.
Obračun po m3 ugrađenog zbijenog materijala.</t>
  </si>
  <si>
    <t>Izrada pješčane posteljice cijevi
Dobava, doprema i polaganje u rov prirodnog pijeska ili drobljenog kamena 0-16 mm za izradu posteljice ispod cijevi uz mehaničko nabijanje do potrebne zbijenosti Ms=20 MN/m2.   Materijal se razastire na dno rova u debljini 10 cm i poravnava prema niveleti cijevi.   Posteljicu izvesti prema HRN EN 1610:2002.
Obračun po m3 ugrađenog i zbijenog pijeska.</t>
  </si>
  <si>
    <t xml:space="preserve">Strojno zatrpavanje materijalom iz iskopa
Zatrpavanje rovova pogodnim materijalom iz iskopa uz strojno nabijanje u slojevima. Ovim materijalom zatrpava se do vrha rov dijela trase koji prolazi po neuređenim (zelenim) površinama. </t>
  </si>
  <si>
    <t xml:space="preserve">Razupiranje rovova oplatom za laki do srednji pritisak
Osiguranje iskopa rova i jama hidrotehničkih građevina oplaćivanjem i razupiranjem bočnih stranica. Provodi se usporedno s iskopom rova. Razupiranje stranica tijekom iskopa i montaže vrši se: 
a) sistemom velikoplošnih talpi, uz uporabu željeznih razupora na vijak 
Razupiranje provesti  prema propisima HTZ-a tako da potpuno osigurava i omogućuje  nesmetan rad u rovu. Količinama je predviđeno potpuno razupiranje kanalskog rova, međutim, potreba za tim će se odrediti na licu mjesta uz suglasnost nadzornog inženjera. Podgradni elementi moraju zadovoljavati zahtjeve iz normi HRN EN 13331-1:2004 i HRN EN 13331-2:2004.
Obračun po m2 stvarno razupirane površine. Rad obuhvaća nabavu i dobavu potrebnog materijala za razupiranje rova, te sve radove na zabijanju, vađenju i premještanju te postavljanju i skidanju razupirača i oplate kao i sve potrebne radove i opremu za evakuaciju površinske i podzemne vode iz rova tijekom izvođenja radova.Stvarne količine i mjesto gdje će se vršiti postavljenje veliko plošne oplate ili žmurje biti će obračunate u građevinskoj knjizi, određene i ovjerene od strane nadzornog inženjera a prema stvarnim geomehaničkim karaketeristikama tla.  
Pažnja: Predviđeno je 100% razupiranja bočnih površina rova. </t>
  </si>
  <si>
    <t>Nabava i ugradnja GRP  cijevi premjera DN / ID 800 mm, obudne krutost SN 8 kN/m2, sa integriranom  spojnicom.
Obuhvatiti sav spojni materijal i brtve.</t>
  </si>
  <si>
    <t>GRP DN 800</t>
  </si>
  <si>
    <t>Poklopci za okna
Dobava i doprema na gradilište, te ugradnja, kanalizacijskih poklopaca za okna, minimalnog svijetlog otvora 570 mm (okrugli) sa četvrtastim okvirom, nosivosti  400 kN, proizvedenih prema HRN EN 124 ili „jednakovrijedno“. Nakon ugradnje i izvedbe završnog sloja vidljiv je samo okrugli poklopac. 
Ležište poklopca na okviru izrađeno je od umjetne mase (elastomera) tako da poklopac potpuno naliježe na okvir, bez mogućnosti pomaka i lupanja. Poklopac je sa šarkama povezan s okvirom, a opremljen je sustavom samozabrtvljenja čime se onemogućuje otvaranje tj. izljetanje poklopca. Poklopac mora zadovoljiti Hrvatsku normu i klase C250 i D400 prema europskoj normi HRN EN 124:2005.
Poklopac mora imati natpis KANALIZACIJA, a format natpisa na poklopcu mora biti izveden u dogovoru s Investitorom. Za navedeni poklopac ponuditelj je dužan uz ponudu priložiti potvrdu o sukladnosti od ovlaštene kuće u RH.</t>
  </si>
  <si>
    <t>GRP luk  DN 800, 15 stupnjeva</t>
  </si>
  <si>
    <t>Strojnio zatrpavanje zamjenskim kamenim materijalom 0-60, uz zbijanje do Ms=80 MN/m2</t>
  </si>
  <si>
    <t>Raskopavanja postojećeg kolnika i obnova nakon završetka radova
Stavka obuhvaća raskopavanje postojećeg asafaltnog zastora bez obzira na debljinu (predvidivo 10 cm), a širine za 25 cm šire obostrano od kanalskog rova, iskop i odlaganje uz rov.
Obračun po m2 raskopanog asfaltnog sloja ceste i asfaltiranja u slojevima 8+ 4 cm</t>
  </si>
  <si>
    <t>Ulazna građevina kod Montažera Smola</t>
  </si>
  <si>
    <t xml:space="preserve">Izrada ulazne građevine vodotoka u cjevovod i ugradnja zaštitne rešetke 2,7 x 1,2 m, razmaka rešetki 5 cm. Građevina se sastoji od 20 m2 glatke oplate, 5,6 m3 betona C 30/37 i 550 kg amature </t>
  </si>
  <si>
    <t>CIJENA (€)</t>
  </si>
  <si>
    <t>UKUPNO  (€)</t>
  </si>
  <si>
    <t>REKAPITUALCIJA</t>
  </si>
  <si>
    <r>
      <t xml:space="preserve">                                                            SVEUKUPNO:(</t>
    </r>
    <r>
      <rPr>
        <b/>
        <sz val="14"/>
        <color theme="1"/>
        <rFont val="Calibri"/>
        <family val="2"/>
        <charset val="238"/>
      </rPr>
      <t>€)</t>
    </r>
  </si>
  <si>
    <r>
      <t xml:space="preserve">                                                       UKUPNO: (</t>
    </r>
    <r>
      <rPr>
        <b/>
        <sz val="14"/>
        <color theme="1"/>
        <rFont val="Calibri"/>
        <family val="2"/>
        <charset val="238"/>
      </rPr>
      <t>€)</t>
    </r>
  </si>
  <si>
    <t xml:space="preserve">                                                  PDV 25%:</t>
  </si>
  <si>
    <t>nadnevak:</t>
  </si>
  <si>
    <t>ponuditelj:</t>
  </si>
  <si>
    <r>
      <t>PRIPREMNI RADOVI UKUPNO [</t>
    </r>
    <r>
      <rPr>
        <b/>
        <sz val="11"/>
        <color theme="1"/>
        <rFont val="Calibri"/>
        <family val="2"/>
        <charset val="238"/>
      </rPr>
      <t>€</t>
    </r>
    <r>
      <rPr>
        <b/>
        <sz val="11"/>
        <color theme="1"/>
        <rFont val="Calibri"/>
        <family val="2"/>
        <scheme val="minor"/>
      </rPr>
      <t>]:</t>
    </r>
  </si>
  <si>
    <r>
      <t>ZEMLJANI RADOVI UKUPNO [</t>
    </r>
    <r>
      <rPr>
        <b/>
        <sz val="11"/>
        <color theme="1"/>
        <rFont val="Calibri"/>
        <family val="2"/>
        <charset val="238"/>
      </rPr>
      <t>€</t>
    </r>
    <r>
      <rPr>
        <b/>
        <sz val="11"/>
        <color theme="1"/>
        <rFont val="Calibri"/>
        <family val="2"/>
        <scheme val="minor"/>
      </rPr>
      <t>]:</t>
    </r>
  </si>
  <si>
    <t>RADOVI U PODZEMNOJ VODI UKUPNO</t>
  </si>
  <si>
    <t>OSTALI RADOVI UKUPNO  [€]:</t>
  </si>
  <si>
    <t>jedinica mjere</t>
  </si>
  <si>
    <t>količina</t>
  </si>
  <si>
    <t>jedinična cijena (€)</t>
  </si>
  <si>
    <t>ukupno  (€)</t>
  </si>
  <si>
    <t xml:space="preserve">Strojno razbijanje i odvoz postojećih objekata na trasi kanalizacije 
Stavka obuhvaća strojno razbijanje i odvoz betonskih i zidanih objekata na trasi kanalizacije kao vodovodne škrinjice, temelji stupova, slivnici, revizijska okna na zacijevljenim cestovnim jarcima i sl.
Obračun po komadu.
</t>
  </si>
  <si>
    <t xml:space="preserve">Kanalizacijska okna
Izrada AB kanalizacionog okna dubine 3,5 metara, unutarnjeg promjera 120 x120 cm, debljine stijenke , dna i gornje ploče 25 cm, beton C 30/37, lj.ž. penjalice, armatura Q 287, 260 kg za spoj na Nazorovu ulicu.
</t>
  </si>
  <si>
    <t>Izrada ulaznih građevina vodotoka u cjevovod te dobava i ugradnja čeličnih antikorozivno zaštićenih zaštitnih rešetki veličine 2,7 x 1,2m, razmaka rešetki 15 cm i ukupne težine rešetke 180 kg. Građevina se sastoji od 25 m2 glatke oplate, 35.6 m3 betona C 30/37 , 550 kg amature. Cijenom je obuhvaćen strojni iskop tla C kategorije 10 m3, dobava i ugradnja armature, betona, podložnog betona  2 m3, dobava i postava zaštitne čelične rešetke, zatrpavanje ulazne građevine materijalom iz iskopa, strojno i djelomično ručno planiranje preostalog materijala iz iskopa.   Obračun po komadu.</t>
  </si>
  <si>
    <t>Ograda rova s obje strane
Izrada zaštitne ograde s obje strane rova, po mogućnosti montažne, koja će se moći pomicati prema dinamici izvođenja radova.  Obračunava se za duljinu trase, a ne cjevovoda.
Obračun po m' postavljene dvostrane ograde.</t>
  </si>
  <si>
    <t>Troškovnik radova na oborinskoj odvodnji potoka Goilac u Kutini</t>
  </si>
  <si>
    <t>B6</t>
  </si>
  <si>
    <t>E2</t>
  </si>
  <si>
    <t>E3</t>
  </si>
  <si>
    <r>
      <t>MONTERSKI RADOVI UKUPNO [</t>
    </r>
    <r>
      <rPr>
        <b/>
        <sz val="11"/>
        <color theme="1"/>
        <rFont val="Calibri"/>
        <family val="2"/>
        <charset val="238"/>
      </rPr>
      <t>€</t>
    </r>
    <r>
      <rPr>
        <b/>
        <sz val="11"/>
        <color theme="1"/>
        <rFont val="Calibri"/>
        <family val="2"/>
        <charset val="238"/>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</si>
</sst>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b/>
      <sz val="11"/>
      <color theme="1"/>
      <name val="Calibri"/>
      <family val="2"/>
      <charset val="238"/>
      <scheme val="minor"/>
    </font>
    <font>
      <b/>
      <sz val="14"/>
      <color theme="1"/>
      <name val="Calibri"/>
      <family val="2"/>
      <scheme val="minor"/>
    </font>
    <font>
      <b/>
      <sz val="14"/>
      <color theme="1"/>
      <name val="Calibri"/>
      <family val="2"/>
      <charset val="238"/>
      <scheme val="minor"/>
    </font>
    <font>
      <b/>
      <sz val="14"/>
      <color theme="1"/>
      <name val="Calibri"/>
      <family val="2"/>
      <charset val="238"/>
    </font>
    <font>
      <b/>
      <sz val="11"/>
      <color theme="1"/>
      <name val="Calibri"/>
      <family val="2"/>
      <charset val="238"/>
    </font>
    <font>
      <b/>
      <sz val="10"/>
      <color theme="1"/>
      <name val="Calibri"/>
      <family val="2"/>
      <charset val="238"/>
      <scheme val="minor"/>
    </font>
  </fonts>
  <fills count="3">
    <fill>
      <patternFill patternType="none"/>
    </fill>
    <fill>
      <patternFill patternType="gray125"/>
    </fill>
    <fill>
      <patternFill patternType="solid">
        <fgColor rgb="FFE4E4E4"/>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1">
    <xf numFmtId="0" fontId="0" fillId="0" borderId="0"/>
  </cellStyleXfs>
  <cellXfs count="74">
    <xf numFmtId="0" fontId="0" fillId="0" borderId="0" xfId="0"/>
    <xf numFmtId="0" fontId="0" fillId="0" borderId="0" xfId="0" applyAlignment="1">
      <alignment horizontal="left" vertical="distributed"/>
    </xf>
    <xf numFmtId="0" fontId="0" fillId="0" borderId="0" xfId="0" applyAlignment="1">
      <alignment horizontal="center"/>
    </xf>
    <xf numFmtId="4" fontId="0" fillId="0" borderId="0" xfId="0" applyNumberFormat="1"/>
    <xf numFmtId="4" fontId="0" fillId="0" borderId="1" xfId="0" applyNumberFormat="1" applyBorder="1"/>
    <xf numFmtId="0" fontId="1" fillId="0" borderId="1" xfId="0" applyFont="1" applyBorder="1" applyAlignment="1">
      <alignment horizontal="left" vertical="distributed"/>
    </xf>
    <xf numFmtId="4" fontId="1" fillId="0" borderId="1" xfId="0" applyNumberFormat="1" applyFont="1" applyBorder="1"/>
    <xf numFmtId="4" fontId="0" fillId="0" borderId="2" xfId="0" applyNumberFormat="1" applyBorder="1"/>
    <xf numFmtId="0" fontId="0" fillId="0" borderId="0" xfId="0" applyAlignment="1">
      <alignment horizontal="center" vertical="center"/>
    </xf>
    <xf numFmtId="0" fontId="0" fillId="0" borderId="2" xfId="0" applyBorder="1" applyAlignment="1">
      <alignment horizontal="left" vertical="justify"/>
    </xf>
    <xf numFmtId="0" fontId="0" fillId="0" borderId="2" xfId="0" applyBorder="1"/>
    <xf numFmtId="0" fontId="1" fillId="2" borderId="1" xfId="0" applyFont="1" applyFill="1" applyBorder="1" applyAlignment="1">
      <alignment horizontal="left" vertical="distributed"/>
    </xf>
    <xf numFmtId="0" fontId="1" fillId="2" borderId="1" xfId="0" applyFont="1" applyFill="1" applyBorder="1" applyAlignment="1">
      <alignment horizontal="center"/>
    </xf>
    <xf numFmtId="4" fontId="1" fillId="2" borderId="1" xfId="0" applyNumberFormat="1" applyFont="1" applyFill="1" applyBorder="1"/>
    <xf numFmtId="0" fontId="0" fillId="0" borderId="10" xfId="0" applyBorder="1" applyAlignment="1">
      <alignment horizontal="center"/>
    </xf>
    <xf numFmtId="4" fontId="0" fillId="0" borderId="10" xfId="0" applyNumberFormat="1" applyBorder="1"/>
    <xf numFmtId="4" fontId="0" fillId="0" borderId="11" xfId="0" applyNumberFormat="1" applyBorder="1"/>
    <xf numFmtId="0" fontId="0" fillId="0" borderId="0" xfId="0" applyAlignment="1">
      <alignment horizontal="center" vertical="top"/>
    </xf>
    <xf numFmtId="0" fontId="1" fillId="0" borderId="1" xfId="0" applyFont="1" applyBorder="1" applyAlignment="1">
      <alignment horizontal="center" vertical="top"/>
    </xf>
    <xf numFmtId="0" fontId="1" fillId="0" borderId="12" xfId="0" applyFont="1" applyBorder="1" applyAlignment="1">
      <alignment horizontal="center" vertical="top"/>
    </xf>
    <xf numFmtId="0" fontId="1" fillId="0" borderId="12" xfId="0" applyFont="1" applyBorder="1" applyAlignment="1">
      <alignment horizontal="left" vertical="distributed"/>
    </xf>
    <xf numFmtId="0" fontId="0" fillId="0" borderId="13" xfId="0" applyBorder="1" applyAlignment="1">
      <alignment horizontal="center"/>
    </xf>
    <xf numFmtId="4" fontId="0" fillId="0" borderId="13" xfId="0" applyNumberFormat="1" applyBorder="1"/>
    <xf numFmtId="4" fontId="0" fillId="0" borderId="14" xfId="0" applyNumberFormat="1" applyBorder="1"/>
    <xf numFmtId="4" fontId="1" fillId="0" borderId="11" xfId="0" applyNumberFormat="1" applyFont="1" applyBorder="1"/>
    <xf numFmtId="0" fontId="0" fillId="0" borderId="0" xfId="0" applyAlignment="1">
      <alignment horizontal="left"/>
    </xf>
    <xf numFmtId="0" fontId="3" fillId="0" borderId="0" xfId="0" applyFont="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4" fillId="0" borderId="14" xfId="0" applyFont="1" applyBorder="1" applyAlignment="1">
      <alignment horizontal="center" vertical="center"/>
    </xf>
    <xf numFmtId="4" fontId="0" fillId="0" borderId="6" xfId="0" applyNumberFormat="1" applyBorder="1" applyAlignment="1">
      <alignment horizontal="right"/>
    </xf>
    <xf numFmtId="4" fontId="0" fillId="0" borderId="7" xfId="0" applyNumberFormat="1" applyBorder="1" applyAlignment="1">
      <alignment horizontal="right"/>
    </xf>
    <xf numFmtId="4" fontId="0" fillId="0" borderId="8" xfId="0" applyNumberFormat="1" applyBorder="1" applyAlignment="1">
      <alignment horizontal="right"/>
    </xf>
    <xf numFmtId="4" fontId="0" fillId="0" borderId="15" xfId="0" applyNumberFormat="1" applyBorder="1" applyAlignment="1">
      <alignment horizontal="right"/>
    </xf>
    <xf numFmtId="0" fontId="0" fillId="0" borderId="13" xfId="0" applyBorder="1" applyAlignment="1">
      <alignment horizontal="right"/>
    </xf>
    <xf numFmtId="0" fontId="0" fillId="0" borderId="14" xfId="0" applyBorder="1" applyAlignment="1">
      <alignment horizontal="right"/>
    </xf>
    <xf numFmtId="0" fontId="4" fillId="0" borderId="9" xfId="0" applyFont="1" applyBorder="1" applyAlignment="1">
      <alignment horizontal="center" vertical="center"/>
    </xf>
    <xf numFmtId="0" fontId="4" fillId="0" borderId="11" xfId="0" applyFont="1" applyBorder="1" applyAlignment="1">
      <alignment horizontal="center" vertical="center"/>
    </xf>
    <xf numFmtId="2" fontId="0" fillId="0" borderId="1" xfId="0" applyNumberFormat="1" applyBorder="1" applyAlignment="1">
      <alignment horizontal="right"/>
    </xf>
    <xf numFmtId="0" fontId="1" fillId="2" borderId="9" xfId="0" applyFont="1" applyFill="1" applyBorder="1" applyAlignment="1">
      <alignment horizontal="center"/>
    </xf>
    <xf numFmtId="0" fontId="1" fillId="2" borderId="10" xfId="0" applyFont="1" applyFill="1" applyBorder="1" applyAlignment="1">
      <alignment horizontal="center"/>
    </xf>
    <xf numFmtId="0" fontId="1" fillId="2" borderId="11" xfId="0" applyFont="1" applyFill="1" applyBorder="1" applyAlignment="1">
      <alignment horizontal="center"/>
    </xf>
    <xf numFmtId="4" fontId="0" fillId="0" borderId="3" xfId="0" applyNumberFormat="1" applyBorder="1" applyAlignment="1">
      <alignment horizontal="center" vertical="center"/>
    </xf>
    <xf numFmtId="4" fontId="0" fillId="0" borderId="4" xfId="0" applyNumberFormat="1" applyBorder="1" applyAlignment="1">
      <alignment horizontal="center" vertical="center"/>
    </xf>
    <xf numFmtId="4" fontId="0" fillId="0" borderId="6" xfId="0" applyNumberFormat="1" applyBorder="1" applyAlignment="1">
      <alignment horizontal="center" vertical="center"/>
    </xf>
    <xf numFmtId="4" fontId="0" fillId="0" borderId="7" xfId="0" applyNumberFormat="1" applyBorder="1" applyAlignment="1">
      <alignment horizontal="center" vertical="center"/>
    </xf>
    <xf numFmtId="4" fontId="2" fillId="0" borderId="5" xfId="0" applyNumberFormat="1" applyFont="1" applyBorder="1" applyAlignment="1">
      <alignment horizontal="center" vertical="center" wrapText="1"/>
    </xf>
    <xf numFmtId="4" fontId="2" fillId="0" borderId="8" xfId="0" applyNumberFormat="1" applyFont="1" applyBorder="1" applyAlignment="1">
      <alignment horizontal="center" vertical="center" wrapText="1"/>
    </xf>
    <xf numFmtId="0" fontId="4" fillId="0" borderId="7" xfId="0" applyFont="1" applyBorder="1" applyAlignment="1">
      <alignment horizontal="center" vertical="distributed"/>
    </xf>
    <xf numFmtId="0" fontId="4" fillId="0" borderId="3" xfId="0" applyFont="1" applyBorder="1" applyAlignment="1">
      <alignment horizontal="center" vertical="distributed"/>
    </xf>
    <xf numFmtId="0" fontId="4" fillId="0" borderId="4" xfId="0" applyFont="1" applyBorder="1" applyAlignment="1">
      <alignment horizontal="center" vertical="distributed"/>
    </xf>
    <xf numFmtId="0" fontId="4" fillId="0" borderId="5" xfId="0" applyFont="1" applyBorder="1" applyAlignment="1">
      <alignment horizontal="center" vertical="distributed"/>
    </xf>
    <xf numFmtId="0" fontId="4" fillId="0" borderId="6" xfId="0" applyFont="1" applyBorder="1" applyAlignment="1">
      <alignment horizontal="center" vertical="distributed"/>
    </xf>
    <xf numFmtId="0" fontId="4" fillId="0" borderId="8" xfId="0" applyFont="1" applyBorder="1" applyAlignment="1">
      <alignment horizontal="center" vertical="distributed"/>
    </xf>
    <xf numFmtId="4" fontId="7" fillId="0" borderId="1" xfId="0" applyNumberFormat="1" applyFont="1" applyBorder="1" applyAlignment="1">
      <alignment horizontal="center" vertical="center"/>
    </xf>
    <xf numFmtId="4" fontId="7" fillId="0" borderId="1" xfId="0" applyNumberFormat="1" applyFont="1" applyBorder="1" applyAlignment="1">
      <alignment horizontal="center" vertical="center" wrapText="1"/>
    </xf>
    <xf numFmtId="0" fontId="7" fillId="0" borderId="1" xfId="0" applyFont="1" applyBorder="1" applyAlignment="1" applyProtection="1">
      <alignment horizontal="center" vertical="center"/>
    </xf>
    <xf numFmtId="0" fontId="7" fillId="0" borderId="1" xfId="0" applyFont="1" applyBorder="1" applyAlignment="1" applyProtection="1">
      <alignment horizontal="center" vertical="center" wrapText="1"/>
    </xf>
    <xf numFmtId="4" fontId="7" fillId="0" borderId="1" xfId="0" applyNumberFormat="1" applyFont="1" applyBorder="1" applyAlignment="1" applyProtection="1">
      <alignment horizontal="center" vertical="center"/>
    </xf>
    <xf numFmtId="0" fontId="0" fillId="0" borderId="1" xfId="0" applyBorder="1" applyAlignment="1" applyProtection="1">
      <alignment horizontal="center" vertical="top"/>
    </xf>
    <xf numFmtId="0" fontId="1" fillId="0" borderId="1" xfId="0" applyFont="1" applyBorder="1" applyAlignment="1" applyProtection="1">
      <alignment horizontal="left" vertical="distributed"/>
    </xf>
    <xf numFmtId="0" fontId="0" fillId="0" borderId="1" xfId="0" applyBorder="1" applyAlignment="1" applyProtection="1">
      <alignment horizontal="center"/>
    </xf>
    <xf numFmtId="4" fontId="0" fillId="0" borderId="1" xfId="0" applyNumberFormat="1" applyBorder="1" applyProtection="1"/>
    <xf numFmtId="0" fontId="0" fillId="0" borderId="1" xfId="0" applyBorder="1" applyAlignment="1" applyProtection="1">
      <alignment horizontal="left" vertical="distributed"/>
    </xf>
    <xf numFmtId="0" fontId="0" fillId="0" borderId="1" xfId="0" applyBorder="1" applyAlignment="1" applyProtection="1">
      <alignment horizontal="left" vertical="distributed" wrapText="1"/>
    </xf>
    <xf numFmtId="0" fontId="1" fillId="0" borderId="1" xfId="0" applyFont="1" applyBorder="1" applyAlignment="1" applyProtection="1">
      <alignment horizontal="center" vertical="top"/>
    </xf>
    <xf numFmtId="0" fontId="2" fillId="0" borderId="1" xfId="0" applyFont="1" applyBorder="1" applyAlignment="1" applyProtection="1">
      <alignment horizontal="center" vertical="top"/>
    </xf>
    <xf numFmtId="0" fontId="2" fillId="0" borderId="1" xfId="0" applyFont="1" applyBorder="1" applyAlignment="1" applyProtection="1">
      <alignment horizontal="left" vertical="distributed"/>
    </xf>
    <xf numFmtId="0" fontId="2" fillId="0" borderId="10" xfId="0" applyFont="1" applyBorder="1" applyAlignment="1" applyProtection="1">
      <alignment horizontal="center" vertical="top"/>
    </xf>
    <xf numFmtId="0" fontId="2" fillId="0" borderId="10" xfId="0" applyFont="1" applyBorder="1" applyAlignment="1" applyProtection="1">
      <alignment horizontal="left" vertical="distributed"/>
    </xf>
    <xf numFmtId="0" fontId="0" fillId="0" borderId="10" xfId="0" applyBorder="1" applyAlignment="1" applyProtection="1">
      <alignment horizontal="center"/>
    </xf>
    <xf numFmtId="4" fontId="0" fillId="0" borderId="10" xfId="0" applyNumberFormat="1" applyBorder="1" applyProtection="1"/>
    <xf numFmtId="4" fontId="0" fillId="0" borderId="1" xfId="0" applyNumberFormat="1" applyBorder="1" applyProtection="1">
      <protection locked="0"/>
    </xf>
  </cellXfs>
  <cellStyles count="1">
    <cellStyle name="Normalno" xfId="0" builtinId="0"/>
  </cellStyles>
  <dxfs count="0"/>
  <tableStyles count="0" defaultTableStyle="TableStyleMedium2" defaultPivotStyle="PivotStyleMedium9"/>
  <colors>
    <mruColors>
      <color rgb="FFE4E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0"/>
  <sheetViews>
    <sheetView showGridLines="0" tabSelected="1" zoomScale="80" zoomScaleNormal="80" zoomScaleSheetLayoutView="40" workbookViewId="0">
      <selection activeCell="E49" sqref="E49"/>
    </sheetView>
  </sheetViews>
  <sheetFormatPr defaultRowHeight="14.4" x14ac:dyDescent="0.3"/>
  <cols>
    <col min="1" max="1" width="5.88671875" style="17" customWidth="1"/>
    <col min="2" max="2" width="47.44140625" style="1" customWidth="1"/>
    <col min="3" max="3" width="8" style="2" customWidth="1"/>
    <col min="4" max="4" width="7.6640625" style="3" customWidth="1"/>
    <col min="5" max="5" width="10.109375" style="3" customWidth="1"/>
    <col min="6" max="6" width="10.6640625" style="3" customWidth="1"/>
  </cols>
  <sheetData>
    <row r="1" spans="1:6" ht="14.4" customHeight="1" x14ac:dyDescent="0.3">
      <c r="A1" s="50" t="s">
        <v>102</v>
      </c>
      <c r="B1" s="51"/>
      <c r="C1" s="51"/>
      <c r="D1" s="51"/>
      <c r="E1" s="51"/>
      <c r="F1" s="52"/>
    </row>
    <row r="2" spans="1:6" ht="27" customHeight="1" x14ac:dyDescent="0.3">
      <c r="A2" s="53"/>
      <c r="B2" s="49"/>
      <c r="C2" s="49"/>
      <c r="D2" s="49"/>
      <c r="E2" s="49"/>
      <c r="F2" s="54"/>
    </row>
    <row r="3" spans="1:6" ht="27.6" x14ac:dyDescent="0.3">
      <c r="A3" s="57" t="s">
        <v>0</v>
      </c>
      <c r="B3" s="57" t="s">
        <v>1</v>
      </c>
      <c r="C3" s="58" t="s">
        <v>94</v>
      </c>
      <c r="D3" s="59" t="s">
        <v>95</v>
      </c>
      <c r="E3" s="56" t="s">
        <v>96</v>
      </c>
      <c r="F3" s="55" t="s">
        <v>97</v>
      </c>
    </row>
    <row r="4" spans="1:6" x14ac:dyDescent="0.3">
      <c r="A4" s="60" t="s">
        <v>5</v>
      </c>
      <c r="B4" s="61" t="s">
        <v>6</v>
      </c>
      <c r="C4" s="62"/>
      <c r="D4" s="63"/>
      <c r="E4" s="73"/>
      <c r="F4" s="4"/>
    </row>
    <row r="5" spans="1:6" ht="172.8" x14ac:dyDescent="0.3">
      <c r="A5" s="60">
        <v>1</v>
      </c>
      <c r="B5" s="64" t="s">
        <v>7</v>
      </c>
      <c r="C5" s="62" t="s">
        <v>8</v>
      </c>
      <c r="D5" s="63">
        <v>60</v>
      </c>
      <c r="E5" s="73"/>
      <c r="F5" s="4">
        <f>D5*E5</f>
        <v>0</v>
      </c>
    </row>
    <row r="6" spans="1:6" ht="72" x14ac:dyDescent="0.3">
      <c r="A6" s="60">
        <v>2</v>
      </c>
      <c r="B6" s="64" t="s">
        <v>9</v>
      </c>
      <c r="C6" s="62" t="s">
        <v>10</v>
      </c>
      <c r="D6" s="63">
        <v>1</v>
      </c>
      <c r="E6" s="73"/>
      <c r="F6" s="4">
        <f t="shared" ref="F6:F15" si="0">D6*E6</f>
        <v>0</v>
      </c>
    </row>
    <row r="7" spans="1:6" ht="129.6" x14ac:dyDescent="0.3">
      <c r="A7" s="60">
        <v>3</v>
      </c>
      <c r="B7" s="65" t="s">
        <v>64</v>
      </c>
      <c r="C7" s="62" t="s">
        <v>63</v>
      </c>
      <c r="D7" s="63">
        <v>1</v>
      </c>
      <c r="E7" s="73"/>
      <c r="F7" s="4">
        <f t="shared" si="0"/>
        <v>0</v>
      </c>
    </row>
    <row r="8" spans="1:6" ht="216" x14ac:dyDescent="0.3">
      <c r="A8" s="60">
        <v>4</v>
      </c>
      <c r="B8" s="65" t="s">
        <v>65</v>
      </c>
      <c r="C8" s="62" t="s">
        <v>63</v>
      </c>
      <c r="D8" s="63">
        <v>3</v>
      </c>
      <c r="E8" s="73"/>
      <c r="F8" s="4">
        <f t="shared" si="0"/>
        <v>0</v>
      </c>
    </row>
    <row r="9" spans="1:6" ht="100.8" x14ac:dyDescent="0.3">
      <c r="A9" s="60">
        <v>5</v>
      </c>
      <c r="B9" s="65" t="s">
        <v>66</v>
      </c>
      <c r="C9" s="62" t="s">
        <v>10</v>
      </c>
      <c r="D9" s="63">
        <v>4</v>
      </c>
      <c r="E9" s="73"/>
      <c r="F9" s="4">
        <f t="shared" si="0"/>
        <v>0</v>
      </c>
    </row>
    <row r="10" spans="1:6" ht="86.4" x14ac:dyDescent="0.3">
      <c r="A10" s="60">
        <v>6</v>
      </c>
      <c r="B10" s="65" t="s">
        <v>101</v>
      </c>
      <c r="C10" s="62" t="s">
        <v>8</v>
      </c>
      <c r="D10" s="63">
        <v>60</v>
      </c>
      <c r="E10" s="73"/>
      <c r="F10" s="4">
        <f>D10*E10</f>
        <v>0</v>
      </c>
    </row>
    <row r="11" spans="1:6" ht="129.6" x14ac:dyDescent="0.3">
      <c r="A11" s="60">
        <v>7</v>
      </c>
      <c r="B11" s="64" t="s">
        <v>12</v>
      </c>
      <c r="C11" s="62" t="s">
        <v>10</v>
      </c>
      <c r="D11" s="63">
        <v>1</v>
      </c>
      <c r="E11" s="73"/>
      <c r="F11" s="4">
        <f t="shared" si="0"/>
        <v>0</v>
      </c>
    </row>
    <row r="12" spans="1:6" ht="144" x14ac:dyDescent="0.3">
      <c r="A12" s="60">
        <v>8</v>
      </c>
      <c r="B12" s="64" t="s">
        <v>13</v>
      </c>
      <c r="C12" s="62" t="s">
        <v>10</v>
      </c>
      <c r="D12" s="63">
        <v>1</v>
      </c>
      <c r="E12" s="73"/>
      <c r="F12" s="4">
        <f t="shared" si="0"/>
        <v>0</v>
      </c>
    </row>
    <row r="13" spans="1:6" ht="86.4" x14ac:dyDescent="0.3">
      <c r="A13" s="60">
        <v>9</v>
      </c>
      <c r="B13" s="64" t="s">
        <v>14</v>
      </c>
      <c r="C13" s="62" t="s">
        <v>10</v>
      </c>
      <c r="D13" s="63">
        <v>4</v>
      </c>
      <c r="E13" s="73"/>
      <c r="F13" s="4">
        <f t="shared" si="0"/>
        <v>0</v>
      </c>
    </row>
    <row r="14" spans="1:6" ht="86.4" x14ac:dyDescent="0.3">
      <c r="A14" s="60">
        <v>10</v>
      </c>
      <c r="B14" s="64" t="s">
        <v>15</v>
      </c>
      <c r="C14" s="62" t="s">
        <v>10</v>
      </c>
      <c r="D14" s="63">
        <v>4</v>
      </c>
      <c r="E14" s="73"/>
      <c r="F14" s="4">
        <f t="shared" si="0"/>
        <v>0</v>
      </c>
    </row>
    <row r="15" spans="1:6" ht="86.4" x14ac:dyDescent="0.3">
      <c r="A15" s="60">
        <v>11</v>
      </c>
      <c r="B15" s="64" t="s">
        <v>16</v>
      </c>
      <c r="C15" s="62" t="s">
        <v>17</v>
      </c>
      <c r="D15" s="63">
        <v>25</v>
      </c>
      <c r="E15" s="73"/>
      <c r="F15" s="4">
        <f t="shared" si="0"/>
        <v>0</v>
      </c>
    </row>
    <row r="16" spans="1:6" ht="115.2" x14ac:dyDescent="0.3">
      <c r="A16" s="60">
        <v>12</v>
      </c>
      <c r="B16" s="64" t="s">
        <v>18</v>
      </c>
      <c r="C16" s="62" t="s">
        <v>19</v>
      </c>
      <c r="D16" s="63">
        <v>1</v>
      </c>
      <c r="E16" s="73"/>
      <c r="F16" s="4">
        <f>D16*E16</f>
        <v>0</v>
      </c>
    </row>
    <row r="17" spans="1:6" ht="86.4" x14ac:dyDescent="0.3">
      <c r="A17" s="60">
        <v>13</v>
      </c>
      <c r="B17" s="64" t="s">
        <v>20</v>
      </c>
      <c r="C17" s="62" t="s">
        <v>17</v>
      </c>
      <c r="D17" s="63">
        <v>100</v>
      </c>
      <c r="E17" s="73"/>
      <c r="F17" s="4">
        <f>D17*E17</f>
        <v>0</v>
      </c>
    </row>
    <row r="18" spans="1:6" x14ac:dyDescent="0.3">
      <c r="A18" s="60" t="s">
        <v>5</v>
      </c>
      <c r="B18" s="61" t="s">
        <v>90</v>
      </c>
      <c r="C18" s="62"/>
      <c r="D18" s="63"/>
      <c r="E18" s="73"/>
      <c r="F18" s="6">
        <f>SUM(F5:F17)</f>
        <v>0</v>
      </c>
    </row>
    <row r="19" spans="1:6" x14ac:dyDescent="0.3">
      <c r="A19" s="60"/>
      <c r="B19" s="64"/>
      <c r="C19" s="62"/>
      <c r="D19" s="63"/>
      <c r="E19" s="73"/>
      <c r="F19" s="4"/>
    </row>
    <row r="20" spans="1:6" x14ac:dyDescent="0.3">
      <c r="A20" s="66" t="s">
        <v>21</v>
      </c>
      <c r="B20" s="61" t="s">
        <v>22</v>
      </c>
      <c r="C20" s="62"/>
      <c r="D20" s="63"/>
      <c r="E20" s="73"/>
      <c r="F20" s="4"/>
    </row>
    <row r="21" spans="1:6" ht="100.8" x14ac:dyDescent="0.3">
      <c r="A21" s="60" t="s">
        <v>23</v>
      </c>
      <c r="B21" s="64" t="s">
        <v>24</v>
      </c>
      <c r="C21" s="62" t="s">
        <v>8</v>
      </c>
      <c r="D21" s="63">
        <v>30</v>
      </c>
      <c r="E21" s="73"/>
      <c r="F21" s="4">
        <f t="shared" ref="F21:F33" si="1">D21*E21</f>
        <v>0</v>
      </c>
    </row>
    <row r="22" spans="1:6" ht="115.2" x14ac:dyDescent="0.3">
      <c r="A22" s="60" t="s">
        <v>25</v>
      </c>
      <c r="B22" s="65" t="s">
        <v>79</v>
      </c>
      <c r="C22" s="62" t="s">
        <v>17</v>
      </c>
      <c r="D22" s="63">
        <v>60</v>
      </c>
      <c r="E22" s="73"/>
      <c r="F22" s="4">
        <f t="shared" si="1"/>
        <v>0</v>
      </c>
    </row>
    <row r="23" spans="1:6" ht="28.8" x14ac:dyDescent="0.3">
      <c r="A23" s="60" t="s">
        <v>26</v>
      </c>
      <c r="B23" s="65" t="s">
        <v>67</v>
      </c>
      <c r="C23" s="62" t="s">
        <v>8</v>
      </c>
      <c r="D23" s="63">
        <v>30</v>
      </c>
      <c r="E23" s="73"/>
      <c r="F23" s="4">
        <f t="shared" si="1"/>
        <v>0</v>
      </c>
    </row>
    <row r="24" spans="1:6" ht="126" customHeight="1" x14ac:dyDescent="0.3">
      <c r="A24" s="60" t="s">
        <v>27</v>
      </c>
      <c r="B24" s="65" t="s">
        <v>98</v>
      </c>
      <c r="C24" s="62" t="s">
        <v>10</v>
      </c>
      <c r="D24" s="63">
        <v>3</v>
      </c>
      <c r="E24" s="73"/>
      <c r="F24" s="4">
        <f t="shared" si="1"/>
        <v>0</v>
      </c>
    </row>
    <row r="25" spans="1:6" ht="115.2" x14ac:dyDescent="0.3">
      <c r="A25" s="60" t="s">
        <v>28</v>
      </c>
      <c r="B25" s="64" t="s">
        <v>29</v>
      </c>
      <c r="C25" s="62" t="s">
        <v>11</v>
      </c>
      <c r="D25" s="63">
        <v>6</v>
      </c>
      <c r="E25" s="73"/>
      <c r="F25" s="4">
        <f t="shared" si="1"/>
        <v>0</v>
      </c>
    </row>
    <row r="26" spans="1:6" ht="172.8" x14ac:dyDescent="0.3">
      <c r="A26" s="60" t="s">
        <v>103</v>
      </c>
      <c r="B26" s="65" t="s">
        <v>68</v>
      </c>
      <c r="C26" s="62" t="s">
        <v>11</v>
      </c>
      <c r="D26" s="63">
        <v>185</v>
      </c>
      <c r="E26" s="73"/>
      <c r="F26" s="4">
        <f t="shared" si="1"/>
        <v>0</v>
      </c>
    </row>
    <row r="27" spans="1:6" ht="129.6" x14ac:dyDescent="0.3">
      <c r="A27" s="60" t="s">
        <v>30</v>
      </c>
      <c r="B27" s="65" t="s">
        <v>69</v>
      </c>
      <c r="C27" s="62" t="s">
        <v>11</v>
      </c>
      <c r="D27" s="63">
        <v>9.25</v>
      </c>
      <c r="E27" s="73"/>
      <c r="F27" s="4">
        <f t="shared" si="1"/>
        <v>0</v>
      </c>
    </row>
    <row r="28" spans="1:6" ht="115.2" x14ac:dyDescent="0.3">
      <c r="A28" s="60" t="s">
        <v>31</v>
      </c>
      <c r="B28" s="65" t="s">
        <v>71</v>
      </c>
      <c r="C28" s="62" t="s">
        <v>11</v>
      </c>
      <c r="D28" s="63">
        <v>12</v>
      </c>
      <c r="E28" s="73"/>
      <c r="F28" s="4">
        <f t="shared" si="1"/>
        <v>0</v>
      </c>
    </row>
    <row r="29" spans="1:6" ht="100.8" x14ac:dyDescent="0.3">
      <c r="A29" s="60" t="s">
        <v>32</v>
      </c>
      <c r="B29" s="65" t="s">
        <v>70</v>
      </c>
      <c r="C29" s="62" t="s">
        <v>11</v>
      </c>
      <c r="D29" s="63">
        <v>85</v>
      </c>
      <c r="E29" s="73"/>
      <c r="F29" s="4">
        <f t="shared" si="1"/>
        <v>0</v>
      </c>
    </row>
    <row r="30" spans="1:6" ht="72" x14ac:dyDescent="0.3">
      <c r="A30" s="60" t="s">
        <v>33</v>
      </c>
      <c r="B30" s="65" t="s">
        <v>72</v>
      </c>
      <c r="C30" s="62" t="s">
        <v>11</v>
      </c>
      <c r="D30" s="63">
        <v>60</v>
      </c>
      <c r="E30" s="73"/>
      <c r="F30" s="4">
        <f t="shared" si="1"/>
        <v>0</v>
      </c>
    </row>
    <row r="31" spans="1:6" ht="28.8" x14ac:dyDescent="0.3">
      <c r="A31" s="60" t="s">
        <v>34</v>
      </c>
      <c r="B31" s="65" t="s">
        <v>78</v>
      </c>
      <c r="C31" s="62" t="s">
        <v>11</v>
      </c>
      <c r="D31" s="63">
        <v>50</v>
      </c>
      <c r="E31" s="73"/>
      <c r="F31" s="4">
        <f t="shared" si="1"/>
        <v>0</v>
      </c>
    </row>
    <row r="32" spans="1:6" ht="72" x14ac:dyDescent="0.3">
      <c r="A32" s="60" t="s">
        <v>35</v>
      </c>
      <c r="B32" s="64" t="s">
        <v>37</v>
      </c>
      <c r="C32" s="62" t="s">
        <v>10</v>
      </c>
      <c r="D32" s="63">
        <v>1</v>
      </c>
      <c r="E32" s="73"/>
      <c r="F32" s="4">
        <f t="shared" si="1"/>
        <v>0</v>
      </c>
    </row>
    <row r="33" spans="1:6" ht="129.6" x14ac:dyDescent="0.3">
      <c r="A33" s="60" t="s">
        <v>36</v>
      </c>
      <c r="B33" s="64" t="s">
        <v>38</v>
      </c>
      <c r="C33" s="62" t="s">
        <v>11</v>
      </c>
      <c r="D33" s="63">
        <v>120</v>
      </c>
      <c r="E33" s="73"/>
      <c r="F33" s="4">
        <f t="shared" si="1"/>
        <v>0</v>
      </c>
    </row>
    <row r="34" spans="1:6" x14ac:dyDescent="0.3">
      <c r="A34" s="60" t="s">
        <v>21</v>
      </c>
      <c r="B34" s="61" t="s">
        <v>91</v>
      </c>
      <c r="C34" s="62"/>
      <c r="D34" s="63"/>
      <c r="E34" s="73"/>
      <c r="F34" s="6">
        <f>SUM(F21:F33)</f>
        <v>0</v>
      </c>
    </row>
    <row r="35" spans="1:6" x14ac:dyDescent="0.3">
      <c r="A35" s="60"/>
      <c r="B35" s="64"/>
      <c r="C35" s="62"/>
      <c r="D35" s="63"/>
      <c r="E35" s="73"/>
      <c r="F35" s="4"/>
    </row>
    <row r="36" spans="1:6" x14ac:dyDescent="0.3">
      <c r="A36" s="60" t="s">
        <v>39</v>
      </c>
      <c r="B36" s="61" t="s">
        <v>40</v>
      </c>
      <c r="C36" s="62"/>
      <c r="D36" s="63"/>
      <c r="E36" s="73"/>
      <c r="F36" s="4"/>
    </row>
    <row r="37" spans="1:6" ht="129.6" x14ac:dyDescent="0.3">
      <c r="A37" s="60" t="s">
        <v>41</v>
      </c>
      <c r="B37" s="64" t="s">
        <v>42</v>
      </c>
      <c r="C37" s="62" t="s">
        <v>43</v>
      </c>
      <c r="D37" s="63">
        <v>72</v>
      </c>
      <c r="E37" s="73"/>
      <c r="F37" s="4">
        <f>D37*E37</f>
        <v>0</v>
      </c>
    </row>
    <row r="38" spans="1:6" x14ac:dyDescent="0.3">
      <c r="A38" s="60" t="s">
        <v>39</v>
      </c>
      <c r="B38" s="64" t="s">
        <v>92</v>
      </c>
      <c r="C38" s="62"/>
      <c r="D38" s="63"/>
      <c r="E38" s="73"/>
      <c r="F38" s="6">
        <f>SUM(F37:F37)</f>
        <v>0</v>
      </c>
    </row>
    <row r="39" spans="1:6" x14ac:dyDescent="0.3">
      <c r="A39" s="60"/>
      <c r="B39" s="64"/>
      <c r="C39" s="62"/>
      <c r="D39" s="63"/>
      <c r="E39" s="73"/>
      <c r="F39" s="4"/>
    </row>
    <row r="40" spans="1:6" x14ac:dyDescent="0.3">
      <c r="A40" s="66" t="s">
        <v>44</v>
      </c>
      <c r="B40" s="61" t="s">
        <v>45</v>
      </c>
      <c r="C40" s="62"/>
      <c r="D40" s="63"/>
      <c r="E40" s="73"/>
      <c r="F40" s="4"/>
    </row>
    <row r="41" spans="1:6" ht="388.8" x14ac:dyDescent="0.3">
      <c r="A41" s="60" t="s">
        <v>46</v>
      </c>
      <c r="B41" s="65" t="s">
        <v>73</v>
      </c>
      <c r="C41" s="62"/>
      <c r="D41" s="63"/>
      <c r="E41" s="73"/>
      <c r="F41" s="4"/>
    </row>
    <row r="42" spans="1:6" x14ac:dyDescent="0.3">
      <c r="A42" s="60"/>
      <c r="B42" s="64" t="s">
        <v>47</v>
      </c>
      <c r="C42" s="62" t="s">
        <v>17</v>
      </c>
      <c r="D42" s="63">
        <v>120</v>
      </c>
      <c r="E42" s="73"/>
      <c r="F42" s="4">
        <f>D42*E42</f>
        <v>0</v>
      </c>
    </row>
    <row r="43" spans="1:6" x14ac:dyDescent="0.3">
      <c r="A43" s="60" t="s">
        <v>44</v>
      </c>
      <c r="B43" s="61" t="s">
        <v>48</v>
      </c>
      <c r="C43" s="62"/>
      <c r="D43" s="63"/>
      <c r="E43" s="73"/>
      <c r="F43" s="6">
        <f>SUM(F41:F42)</f>
        <v>0</v>
      </c>
    </row>
    <row r="44" spans="1:6" x14ac:dyDescent="0.3">
      <c r="A44" s="60"/>
      <c r="B44" s="64"/>
      <c r="C44" s="62"/>
      <c r="D44" s="63"/>
      <c r="E44" s="73"/>
      <c r="F44" s="4"/>
    </row>
    <row r="45" spans="1:6" x14ac:dyDescent="0.3">
      <c r="A45" s="60" t="s">
        <v>49</v>
      </c>
      <c r="B45" s="61" t="s">
        <v>50</v>
      </c>
      <c r="C45" s="62"/>
      <c r="D45" s="63"/>
      <c r="E45" s="73"/>
      <c r="F45" s="4"/>
    </row>
    <row r="46" spans="1:6" ht="115.2" x14ac:dyDescent="0.3">
      <c r="A46" s="60" t="s">
        <v>51</v>
      </c>
      <c r="B46" s="64" t="s">
        <v>52</v>
      </c>
      <c r="C46" s="62"/>
      <c r="D46" s="63"/>
      <c r="E46" s="73"/>
      <c r="F46" s="4"/>
    </row>
    <row r="47" spans="1:6" ht="57.6" x14ac:dyDescent="0.3">
      <c r="A47" s="60"/>
      <c r="B47" s="65" t="s">
        <v>74</v>
      </c>
      <c r="C47" s="62"/>
      <c r="D47" s="63"/>
      <c r="E47" s="73"/>
      <c r="F47" s="4"/>
    </row>
    <row r="48" spans="1:6" x14ac:dyDescent="0.3">
      <c r="A48" s="60"/>
      <c r="B48" s="65" t="s">
        <v>77</v>
      </c>
      <c r="C48" s="62" t="s">
        <v>10</v>
      </c>
      <c r="D48" s="63">
        <v>2</v>
      </c>
      <c r="E48" s="73"/>
      <c r="F48" s="4">
        <f t="shared" ref="F48" si="2">E48*D48</f>
        <v>0</v>
      </c>
    </row>
    <row r="49" spans="1:6" x14ac:dyDescent="0.3">
      <c r="A49" s="60"/>
      <c r="B49" s="64" t="s">
        <v>75</v>
      </c>
      <c r="C49" s="62" t="s">
        <v>8</v>
      </c>
      <c r="D49" s="63">
        <v>45</v>
      </c>
      <c r="E49" s="73"/>
      <c r="F49" s="4">
        <f t="shared" ref="F49:F52" si="3">E49*D49</f>
        <v>0</v>
      </c>
    </row>
    <row r="50" spans="1:6" ht="76.5" customHeight="1" x14ac:dyDescent="0.3">
      <c r="A50" s="60" t="s">
        <v>104</v>
      </c>
      <c r="B50" s="65" t="s">
        <v>99</v>
      </c>
      <c r="C50" s="62" t="s">
        <v>10</v>
      </c>
      <c r="D50" s="63">
        <v>1</v>
      </c>
      <c r="E50" s="73"/>
      <c r="F50" s="4">
        <f t="shared" si="3"/>
        <v>0</v>
      </c>
    </row>
    <row r="51" spans="1:6" ht="288" x14ac:dyDescent="0.3">
      <c r="A51" s="60" t="s">
        <v>105</v>
      </c>
      <c r="B51" s="65" t="s">
        <v>76</v>
      </c>
      <c r="C51" s="62"/>
      <c r="D51" s="63"/>
      <c r="E51" s="73"/>
      <c r="F51" s="4"/>
    </row>
    <row r="52" spans="1:6" x14ac:dyDescent="0.3">
      <c r="A52" s="60"/>
      <c r="B52" s="64" t="s">
        <v>53</v>
      </c>
      <c r="C52" s="62" t="s">
        <v>10</v>
      </c>
      <c r="D52" s="63">
        <v>1</v>
      </c>
      <c r="E52" s="73"/>
      <c r="F52" s="4">
        <f t="shared" si="3"/>
        <v>0</v>
      </c>
    </row>
    <row r="53" spans="1:6" x14ac:dyDescent="0.3">
      <c r="A53" s="67" t="s">
        <v>49</v>
      </c>
      <c r="B53" s="68" t="s">
        <v>106</v>
      </c>
      <c r="C53" s="62"/>
      <c r="D53" s="63"/>
      <c r="E53" s="73"/>
      <c r="F53" s="6">
        <f>SUM(F48:F52)</f>
        <v>0</v>
      </c>
    </row>
    <row r="54" spans="1:6" x14ac:dyDescent="0.3">
      <c r="A54" s="60"/>
      <c r="B54" s="64"/>
      <c r="C54" s="62"/>
      <c r="D54" s="63"/>
      <c r="E54" s="73"/>
      <c r="F54" s="4"/>
    </row>
    <row r="55" spans="1:6" x14ac:dyDescent="0.3">
      <c r="A55" s="67" t="s">
        <v>54</v>
      </c>
      <c r="B55" s="68" t="s">
        <v>55</v>
      </c>
      <c r="C55" s="62"/>
      <c r="D55" s="63"/>
      <c r="E55" s="73"/>
      <c r="F55" s="4"/>
    </row>
    <row r="56" spans="1:6" ht="187.2" x14ac:dyDescent="0.3">
      <c r="A56" s="60" t="s">
        <v>56</v>
      </c>
      <c r="B56" s="64" t="s">
        <v>57</v>
      </c>
      <c r="C56" s="62"/>
      <c r="D56" s="63"/>
      <c r="E56" s="73"/>
      <c r="F56" s="4"/>
    </row>
    <row r="57" spans="1:6" x14ac:dyDescent="0.3">
      <c r="A57" s="60"/>
      <c r="B57" s="64" t="s">
        <v>58</v>
      </c>
      <c r="C57" s="62" t="s">
        <v>10</v>
      </c>
      <c r="D57" s="63">
        <v>2</v>
      </c>
      <c r="E57" s="73"/>
      <c r="F57" s="4">
        <f t="shared" ref="F57:F60" si="4">D57*E57</f>
        <v>0</v>
      </c>
    </row>
    <row r="58" spans="1:6" x14ac:dyDescent="0.3">
      <c r="A58" s="60"/>
      <c r="B58" s="64" t="s">
        <v>59</v>
      </c>
      <c r="C58" s="62" t="s">
        <v>10</v>
      </c>
      <c r="D58" s="63">
        <v>2</v>
      </c>
      <c r="E58" s="73"/>
      <c r="F58" s="4">
        <f t="shared" si="4"/>
        <v>0</v>
      </c>
    </row>
    <row r="59" spans="1:6" x14ac:dyDescent="0.3">
      <c r="A59" s="60"/>
      <c r="B59" s="64" t="s">
        <v>60</v>
      </c>
      <c r="C59" s="62" t="s">
        <v>10</v>
      </c>
      <c r="D59" s="63">
        <v>1</v>
      </c>
      <c r="E59" s="73"/>
      <c r="F59" s="4">
        <f t="shared" si="4"/>
        <v>0</v>
      </c>
    </row>
    <row r="60" spans="1:6" x14ac:dyDescent="0.3">
      <c r="A60" s="60"/>
      <c r="B60" s="64" t="s">
        <v>61</v>
      </c>
      <c r="C60" s="62" t="s">
        <v>10</v>
      </c>
      <c r="D60" s="63">
        <v>1</v>
      </c>
      <c r="E60" s="73"/>
      <c r="F60" s="4">
        <f t="shared" si="4"/>
        <v>0</v>
      </c>
    </row>
    <row r="61" spans="1:6" x14ac:dyDescent="0.3">
      <c r="A61" s="60"/>
      <c r="B61" s="64"/>
      <c r="C61" s="62"/>
      <c r="D61" s="63"/>
      <c r="E61" s="73"/>
      <c r="F61" s="6"/>
    </row>
    <row r="62" spans="1:6" ht="172.8" x14ac:dyDescent="0.3">
      <c r="A62" s="60" t="s">
        <v>62</v>
      </c>
      <c r="B62" s="64" t="s">
        <v>100</v>
      </c>
      <c r="C62" s="62" t="s">
        <v>10</v>
      </c>
      <c r="D62" s="63">
        <v>2</v>
      </c>
      <c r="E62" s="73"/>
      <c r="F62" s="4">
        <f t="shared" ref="F62" si="5">D62*E62</f>
        <v>0</v>
      </c>
    </row>
    <row r="63" spans="1:6" x14ac:dyDescent="0.3">
      <c r="A63" s="69" t="s">
        <v>54</v>
      </c>
      <c r="B63" s="70" t="s">
        <v>93</v>
      </c>
      <c r="C63" s="71"/>
      <c r="D63" s="72"/>
      <c r="E63" s="15"/>
      <c r="F63" s="24">
        <f>SUM(F57:F62)</f>
        <v>0</v>
      </c>
    </row>
    <row r="67" spans="1:6" ht="18" x14ac:dyDescent="0.3">
      <c r="A67" s="26" t="s">
        <v>84</v>
      </c>
      <c r="B67" s="26"/>
      <c r="C67" s="26"/>
      <c r="D67" s="26"/>
      <c r="E67" s="26"/>
      <c r="F67" s="26"/>
    </row>
    <row r="68" spans="1:6" x14ac:dyDescent="0.3">
      <c r="A68" s="18" t="s">
        <v>5</v>
      </c>
      <c r="B68" s="5" t="s">
        <v>6</v>
      </c>
      <c r="C68" s="14"/>
      <c r="D68" s="15"/>
      <c r="E68" s="15"/>
      <c r="F68" s="16">
        <f>F18</f>
        <v>0</v>
      </c>
    </row>
    <row r="69" spans="1:6" x14ac:dyDescent="0.3">
      <c r="A69" s="18" t="s">
        <v>21</v>
      </c>
      <c r="B69" s="5" t="s">
        <v>22</v>
      </c>
      <c r="C69" s="14"/>
      <c r="D69" s="15"/>
      <c r="E69" s="15"/>
      <c r="F69" s="16">
        <f>F34</f>
        <v>0</v>
      </c>
    </row>
    <row r="70" spans="1:6" x14ac:dyDescent="0.3">
      <c r="A70" s="18" t="s">
        <v>39</v>
      </c>
      <c r="B70" s="5" t="s">
        <v>40</v>
      </c>
      <c r="C70" s="14"/>
      <c r="D70" s="15"/>
      <c r="E70" s="15"/>
      <c r="F70" s="16">
        <f>F38</f>
        <v>0</v>
      </c>
    </row>
    <row r="71" spans="1:6" x14ac:dyDescent="0.3">
      <c r="A71" s="18" t="s">
        <v>44</v>
      </c>
      <c r="B71" s="5" t="s">
        <v>45</v>
      </c>
      <c r="C71" s="14"/>
      <c r="D71" s="15"/>
      <c r="E71" s="15"/>
      <c r="F71" s="16">
        <f>F43</f>
        <v>0</v>
      </c>
    </row>
    <row r="72" spans="1:6" x14ac:dyDescent="0.3">
      <c r="A72" s="18" t="s">
        <v>49</v>
      </c>
      <c r="B72" s="5" t="s">
        <v>50</v>
      </c>
      <c r="C72" s="14"/>
      <c r="D72" s="15"/>
      <c r="E72" s="15"/>
      <c r="F72" s="16">
        <f>F53</f>
        <v>0</v>
      </c>
    </row>
    <row r="73" spans="1:6" ht="15" thickBot="1" x14ac:dyDescent="0.35">
      <c r="A73" s="19" t="s">
        <v>54</v>
      </c>
      <c r="B73" s="20" t="s">
        <v>55</v>
      </c>
      <c r="C73" s="21"/>
      <c r="D73" s="22"/>
      <c r="E73" s="22"/>
      <c r="F73" s="23">
        <f>F63</f>
        <v>0</v>
      </c>
    </row>
    <row r="74" spans="1:6" ht="18" x14ac:dyDescent="0.3">
      <c r="A74" s="27" t="s">
        <v>86</v>
      </c>
      <c r="B74" s="28"/>
      <c r="C74" s="31">
        <f>F68+F69+F70+F71+F72+F73</f>
        <v>0</v>
      </c>
      <c r="D74" s="32"/>
      <c r="E74" s="32"/>
      <c r="F74" s="33"/>
    </row>
    <row r="75" spans="1:6" ht="18" x14ac:dyDescent="0.3">
      <c r="A75" s="37" t="s">
        <v>87</v>
      </c>
      <c r="B75" s="38"/>
      <c r="C75" s="39">
        <f>C74*0.25</f>
        <v>0</v>
      </c>
      <c r="D75" s="39"/>
      <c r="E75" s="39"/>
      <c r="F75" s="39"/>
    </row>
    <row r="76" spans="1:6" ht="18.600000000000001" thickBot="1" x14ac:dyDescent="0.35">
      <c r="A76" s="29" t="s">
        <v>85</v>
      </c>
      <c r="B76" s="30"/>
      <c r="C76" s="34">
        <f>SUM(C74:C75)</f>
        <v>0</v>
      </c>
      <c r="D76" s="35"/>
      <c r="E76" s="35"/>
      <c r="F76" s="36"/>
    </row>
    <row r="80" spans="1:6" x14ac:dyDescent="0.3">
      <c r="B80" s="1" t="s">
        <v>88</v>
      </c>
      <c r="C80" s="25" t="s">
        <v>89</v>
      </c>
      <c r="D80" s="25"/>
      <c r="E80" s="25"/>
      <c r="F80" s="25"/>
    </row>
  </sheetData>
  <sheetProtection algorithmName="SHA-512" hashValue="8pOsOVV33s2+7VPhnrB6o7oCB8POp9w9fAh679pYMnZQrSmGbNQuAmokAkQfoa9XumOdIo++yx149k1e/1be/A==" saltValue="f/WmibTiCUp8hviBU+8WEw==" spinCount="100000" sheet="1" objects="1" scenarios="1"/>
  <mergeCells count="9">
    <mergeCell ref="A1:F2"/>
    <mergeCell ref="C80:F80"/>
    <mergeCell ref="A67:F67"/>
    <mergeCell ref="A74:B74"/>
    <mergeCell ref="A76:B76"/>
    <mergeCell ref="C74:F74"/>
    <mergeCell ref="C76:F76"/>
    <mergeCell ref="A75:B75"/>
    <mergeCell ref="C75:F75"/>
  </mergeCells>
  <pageMargins left="0.7" right="0.2" top="0.5" bottom="0.5" header="0.3" footer="0.3"/>
  <pageSetup paperSize="9" orientation="portrait" r:id="rId1"/>
  <rowBreaks count="3" manualBreakCount="3">
    <brk id="18" max="5" man="1"/>
    <brk id="35" max="5" man="1"/>
    <brk id="6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1"/>
  <sheetViews>
    <sheetView workbookViewId="0">
      <selection activeCell="E4" sqref="E4"/>
    </sheetView>
  </sheetViews>
  <sheetFormatPr defaultRowHeight="14.4" x14ac:dyDescent="0.3"/>
  <cols>
    <col min="2" max="2" width="36.6640625" customWidth="1"/>
    <col min="3" max="3" width="7.6640625" customWidth="1"/>
    <col min="5" max="5" width="11.109375" style="3" customWidth="1"/>
    <col min="6" max="6" width="11.44140625" style="3" customWidth="1"/>
  </cols>
  <sheetData>
    <row r="2" spans="2:6" x14ac:dyDescent="0.3">
      <c r="B2" s="40" t="s">
        <v>80</v>
      </c>
      <c r="C2" s="41"/>
      <c r="D2" s="41"/>
      <c r="E2" s="41"/>
      <c r="F2" s="42"/>
    </row>
    <row r="3" spans="2:6" x14ac:dyDescent="0.3">
      <c r="B3" s="11" t="s">
        <v>1</v>
      </c>
      <c r="C3" s="12" t="s">
        <v>2</v>
      </c>
      <c r="D3" s="13" t="s">
        <v>3</v>
      </c>
      <c r="E3" s="13" t="s">
        <v>82</v>
      </c>
      <c r="F3" s="13" t="s">
        <v>83</v>
      </c>
    </row>
    <row r="4" spans="2:6" ht="91.65" customHeight="1" x14ac:dyDescent="0.3">
      <c r="B4" s="9" t="s">
        <v>81</v>
      </c>
      <c r="C4" s="10" t="s">
        <v>10</v>
      </c>
      <c r="D4" s="10">
        <v>1</v>
      </c>
      <c r="E4" s="7"/>
      <c r="F4" s="7">
        <f t="shared" ref="F4" si="0">D4*E4</f>
        <v>0</v>
      </c>
    </row>
    <row r="5" spans="2:6" x14ac:dyDescent="0.3">
      <c r="B5" s="43" t="s">
        <v>4</v>
      </c>
      <c r="C5" s="44"/>
      <c r="D5" s="44"/>
      <c r="E5" s="44"/>
      <c r="F5" s="47">
        <f>F4</f>
        <v>0</v>
      </c>
    </row>
    <row r="6" spans="2:6" x14ac:dyDescent="0.3">
      <c r="B6" s="45"/>
      <c r="C6" s="46"/>
      <c r="D6" s="46"/>
      <c r="E6" s="46"/>
      <c r="F6" s="48"/>
    </row>
    <row r="21" spans="6:11" x14ac:dyDescent="0.3">
      <c r="F21" s="8"/>
      <c r="G21" s="1"/>
      <c r="H21" s="2"/>
      <c r="I21" s="3"/>
      <c r="J21" s="3"/>
      <c r="K21" s="3"/>
    </row>
  </sheetData>
  <mergeCells count="3">
    <mergeCell ref="B2:F2"/>
    <mergeCell ref="B5:E6"/>
    <mergeCell ref="F5:F6"/>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1</vt:i4>
      </vt:variant>
    </vt:vector>
  </HeadingPairs>
  <TitlesOfParts>
    <vt:vector size="3" baseType="lpstr">
      <vt:lpstr>List1</vt:lpstr>
      <vt:lpstr>List2</vt:lpstr>
      <vt:lpstr>List1!Podrucje_ispisa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2023-11-14T14:51:39Z</dcterms:modified>
</cp:coreProperties>
</file>